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do\Downloads\"/>
    </mc:Choice>
  </mc:AlternateContent>
  <xr:revisionPtr revIDLastSave="0" documentId="8_{E0DB4FCB-302E-4671-B5FC-8CC8AB6AF708}" xr6:coauthVersionLast="47" xr6:coauthVersionMax="47" xr10:uidLastSave="{00000000-0000-0000-0000-000000000000}"/>
  <bookViews>
    <workbookView xWindow="-108" yWindow="-108" windowWidth="23256" windowHeight="12456" tabRatio="682" xr2:uid="{3ECC9742-A5DF-4223-BA06-CDE69404D88C}"/>
  </bookViews>
  <sheets>
    <sheet name="-70 kg HOMME" sheetId="2" r:id="rId1"/>
    <sheet name="- 80 kg HOMME" sheetId="3" r:id="rId2"/>
    <sheet name="+80 kg HOMME" sheetId="4" r:id="rId3"/>
    <sheet name="-57 kg FEMMES" sheetId="5" r:id="rId4"/>
    <sheet name="+57 kg FEMMES" sheetId="6" r:id="rId5"/>
  </sheets>
  <definedNames>
    <definedName name="_xlnm._FilterDatabase" localSheetId="1" hidden="1">'- 80 kg HOMME'!$O$1:$O$15</definedName>
    <definedName name="_xlnm._FilterDatabase" localSheetId="0" hidden="1">'-70 kg HOMME'!$A$1:$S$10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6" l="1"/>
  <c r="O4" i="6"/>
  <c r="N4" i="6"/>
  <c r="R7" i="6"/>
  <c r="O7" i="6"/>
  <c r="N7" i="6"/>
  <c r="R5" i="6"/>
  <c r="O5" i="6"/>
  <c r="N5" i="6"/>
  <c r="R2" i="6"/>
  <c r="O2" i="6"/>
  <c r="N2" i="6"/>
  <c r="R6" i="6"/>
  <c r="O6" i="6"/>
  <c r="N6" i="6"/>
  <c r="R3" i="6"/>
  <c r="O3" i="6"/>
  <c r="N3" i="6"/>
  <c r="R3" i="5"/>
  <c r="O3" i="5"/>
  <c r="N3" i="5"/>
  <c r="R2" i="5"/>
  <c r="O2" i="5"/>
  <c r="N2" i="5"/>
  <c r="R3" i="4"/>
  <c r="O3" i="4"/>
  <c r="N3" i="4"/>
  <c r="R9" i="4"/>
  <c r="O9" i="4"/>
  <c r="N9" i="4"/>
  <c r="R8" i="4"/>
  <c r="O8" i="4"/>
  <c r="N8" i="4"/>
  <c r="R7" i="4"/>
  <c r="O7" i="4"/>
  <c r="N7" i="4"/>
  <c r="R6" i="4"/>
  <c r="O6" i="4"/>
  <c r="N6" i="4"/>
  <c r="R2" i="4"/>
  <c r="O2" i="4"/>
  <c r="N2" i="4"/>
  <c r="R5" i="4"/>
  <c r="O5" i="4"/>
  <c r="N5" i="4"/>
  <c r="R4" i="4"/>
  <c r="O4" i="4"/>
  <c r="N4" i="4"/>
  <c r="R7" i="3"/>
  <c r="O7" i="3"/>
  <c r="N7" i="3"/>
  <c r="R3" i="3"/>
  <c r="O3" i="3"/>
  <c r="N3" i="3"/>
  <c r="R5" i="3"/>
  <c r="O5" i="3"/>
  <c r="N5" i="3"/>
  <c r="R9" i="3"/>
  <c r="O9" i="3"/>
  <c r="N9" i="3"/>
  <c r="R6" i="3"/>
  <c r="O6" i="3"/>
  <c r="N6" i="3"/>
  <c r="R8" i="3"/>
  <c r="O8" i="3"/>
  <c r="N8" i="3"/>
  <c r="R4" i="3"/>
  <c r="O4" i="3"/>
  <c r="N4" i="3"/>
  <c r="R15" i="3"/>
  <c r="O15" i="3"/>
  <c r="N15" i="3"/>
  <c r="R2" i="3"/>
  <c r="O2" i="3"/>
  <c r="N2" i="3"/>
  <c r="R14" i="3"/>
  <c r="O14" i="3"/>
  <c r="N14" i="3"/>
  <c r="R13" i="3"/>
  <c r="O13" i="3"/>
  <c r="N13" i="3"/>
  <c r="R10" i="3"/>
  <c r="O10" i="3"/>
  <c r="N10" i="3"/>
  <c r="R12" i="3"/>
  <c r="O12" i="3"/>
  <c r="N12" i="3"/>
  <c r="R11" i="3"/>
  <c r="O11" i="3"/>
  <c r="N11" i="3"/>
  <c r="R8" i="2"/>
  <c r="O8" i="2"/>
  <c r="N8" i="2"/>
  <c r="R9" i="2"/>
  <c r="O9" i="2"/>
  <c r="N9" i="2"/>
  <c r="R3" i="2"/>
  <c r="O3" i="2"/>
  <c r="N3" i="2"/>
  <c r="R2" i="2"/>
  <c r="O2" i="2"/>
  <c r="N2" i="2"/>
  <c r="R5" i="2"/>
  <c r="O5" i="2"/>
  <c r="N5" i="2"/>
  <c r="R6" i="2"/>
  <c r="O6" i="2"/>
  <c r="N6" i="2"/>
  <c r="R7" i="2"/>
  <c r="O7" i="2"/>
  <c r="N7" i="2"/>
  <c r="R4" i="2"/>
  <c r="O4" i="2"/>
  <c r="N4" i="2"/>
</calcChain>
</file>

<file path=xl/sharedStrings.xml><?xml version="1.0" encoding="utf-8"?>
<sst xmlns="http://schemas.openxmlformats.org/spreadsheetml/2006/main" count="588" uniqueCount="192">
  <si>
    <t>Musculation -80 Kg H (H)</t>
  </si>
  <si>
    <t>N°Equipe</t>
  </si>
  <si>
    <t>N° licence</t>
  </si>
  <si>
    <t>Nom</t>
  </si>
  <si>
    <t>Prénom</t>
  </si>
  <si>
    <t>date naiss.</t>
  </si>
  <si>
    <t>Sexe</t>
  </si>
  <si>
    <t>E/NE</t>
  </si>
  <si>
    <t>Téléphone</t>
  </si>
  <si>
    <t>E-mail</t>
  </si>
  <si>
    <t>N° AS</t>
  </si>
  <si>
    <t>AS</t>
  </si>
  <si>
    <t>Académie</t>
  </si>
  <si>
    <t>Résultat (Points)</t>
  </si>
  <si>
    <t>Place</t>
  </si>
  <si>
    <t>Statut</t>
  </si>
  <si>
    <t>Demande de qualif</t>
  </si>
  <si>
    <t>Notes (voir aide)</t>
  </si>
  <si>
    <t>Inscrit par</t>
  </si>
  <si>
    <t>K701029521</t>
  </si>
  <si>
    <t>JARZEMBOWSKI</t>
  </si>
  <si>
    <t>KYLIAN</t>
  </si>
  <si>
    <t>M</t>
  </si>
  <si>
    <t>E</t>
  </si>
  <si>
    <t>Kylian.jzbk2562@gmail.com</t>
  </si>
  <si>
    <t>K701</t>
  </si>
  <si>
    <t>ASU ARTOIS</t>
  </si>
  <si>
    <t>LILLE</t>
  </si>
  <si>
    <t>Absent</t>
  </si>
  <si>
    <t>---</t>
  </si>
  <si>
    <t>Administration</t>
  </si>
  <si>
    <t>B101032692</t>
  </si>
  <si>
    <t>CARLIER</t>
  </si>
  <si>
    <t>KYLLIAN</t>
  </si>
  <si>
    <t>KYLLIAN.CARLIER80@GMAIL.COM</t>
  </si>
  <si>
    <t>B101</t>
  </si>
  <si>
    <t>Université de Picardie</t>
  </si>
  <si>
    <t>AMIENS</t>
  </si>
  <si>
    <t>B101003673</t>
  </si>
  <si>
    <t>MONGIS</t>
  </si>
  <si>
    <t>LUCAS</t>
  </si>
  <si>
    <t>lucasmongis51@gmail.com</t>
  </si>
  <si>
    <t>Présent</t>
  </si>
  <si>
    <t>K701072658</t>
  </si>
  <si>
    <t>FOLENS</t>
  </si>
  <si>
    <t>YANN</t>
  </si>
  <si>
    <t>yannfolens@gmail.com</t>
  </si>
  <si>
    <t>B101095227</t>
  </si>
  <si>
    <t>LEVEQUE</t>
  </si>
  <si>
    <t>ALEX</t>
  </si>
  <si>
    <t>alexlvq02@gmail.com</t>
  </si>
  <si>
    <t>B101097064</t>
  </si>
  <si>
    <t>HUGBART</t>
  </si>
  <si>
    <t>MAXIME</t>
  </si>
  <si>
    <t>maxime.hugbart27@gmail.com</t>
  </si>
  <si>
    <t>Q</t>
  </si>
  <si>
    <t>B101002610</t>
  </si>
  <si>
    <t>GLISE</t>
  </si>
  <si>
    <t>KEVIN</t>
  </si>
  <si>
    <t>KEVINGLISE07@GMAIL.COM</t>
  </si>
  <si>
    <t>B101090455</t>
  </si>
  <si>
    <t>DELVILLE</t>
  </si>
  <si>
    <t>LUKAS</t>
  </si>
  <si>
    <t>lukas.delville@icloud.com</t>
  </si>
  <si>
    <t>B101022982</t>
  </si>
  <si>
    <t>SIX</t>
  </si>
  <si>
    <t>NOA</t>
  </si>
  <si>
    <t>noasix6@gmail.com</t>
  </si>
  <si>
    <t>B101092850</t>
  </si>
  <si>
    <t>FANE</t>
  </si>
  <si>
    <t>ISMAEL</t>
  </si>
  <si>
    <t>FANE.ISMAEL21@GMAIL.COM</t>
  </si>
  <si>
    <t>B101080126</t>
  </si>
  <si>
    <t>CUISSET</t>
  </si>
  <si>
    <t>TEDDY</t>
  </si>
  <si>
    <t>TEDCUISSET@GMAIL.COM</t>
  </si>
  <si>
    <t>B101104460</t>
  </si>
  <si>
    <t>BAILLET</t>
  </si>
  <si>
    <t>MATTEO</t>
  </si>
  <si>
    <t>matteeoblt@gmail.com</t>
  </si>
  <si>
    <t>B101095590</t>
  </si>
  <si>
    <t>BRANCOURT</t>
  </si>
  <si>
    <t>AYMERIC</t>
  </si>
  <si>
    <t>brancourt.aymeric@gmail.com</t>
  </si>
  <si>
    <t>B101090463</t>
  </si>
  <si>
    <t>ROTI</t>
  </si>
  <si>
    <t>BAPTISTE</t>
  </si>
  <si>
    <t>rotibaptiste68@gmail.com</t>
  </si>
  <si>
    <t>Musculation -70 Kg H (H)</t>
  </si>
  <si>
    <t>B101003636</t>
  </si>
  <si>
    <t>LEBON-NAVARRO</t>
  </si>
  <si>
    <t>MAXENCE</t>
  </si>
  <si>
    <t>maxencelebon@icloud.com</t>
  </si>
  <si>
    <t>K701061068</t>
  </si>
  <si>
    <t>LEAUTE</t>
  </si>
  <si>
    <t>PIERRE</t>
  </si>
  <si>
    <t>pierre_leaute@ens.univ-artois.fr</t>
  </si>
  <si>
    <t>B101097870</t>
  </si>
  <si>
    <t>BELLEVILLE</t>
  </si>
  <si>
    <t>JOAN</t>
  </si>
  <si>
    <t>joan.belleville1@gmail.com</t>
  </si>
  <si>
    <t>B101003060</t>
  </si>
  <si>
    <t>DUPRET</t>
  </si>
  <si>
    <t>AURELIEN</t>
  </si>
  <si>
    <t>aureliendupret@gmail.com</t>
  </si>
  <si>
    <t>B101003661</t>
  </si>
  <si>
    <t>MERAULT</t>
  </si>
  <si>
    <t>ALBAN</t>
  </si>
  <si>
    <t>albanmrlt@gmail.com</t>
  </si>
  <si>
    <t>B101003005</t>
  </si>
  <si>
    <t>KIZILOGLU</t>
  </si>
  <si>
    <t>HASAN</t>
  </si>
  <si>
    <t>hsnkiziloglu@gmail.com</t>
  </si>
  <si>
    <t>B101003692</t>
  </si>
  <si>
    <t>SAUVE</t>
  </si>
  <si>
    <t>EVAN</t>
  </si>
  <si>
    <t>ewansauve3@gmail.com</t>
  </si>
  <si>
    <t>B101087929</t>
  </si>
  <si>
    <t>RYTTER</t>
  </si>
  <si>
    <t>STANISLAS</t>
  </si>
  <si>
    <t>rytterstanislas.2038@gmail.com</t>
  </si>
  <si>
    <t>Musculation -57 Kg F (F)</t>
  </si>
  <si>
    <t>B101012804</t>
  </si>
  <si>
    <t>LEMAIRE</t>
  </si>
  <si>
    <t>MARIE</t>
  </si>
  <si>
    <t>F</t>
  </si>
  <si>
    <t>marielemaire22@gmail.com</t>
  </si>
  <si>
    <t>B101084638</t>
  </si>
  <si>
    <t>SAILLIER</t>
  </si>
  <si>
    <t>CLARA</t>
  </si>
  <si>
    <t>clarasaillier24@gmail.com</t>
  </si>
  <si>
    <t>Musculation +57 Kg F (F)</t>
  </si>
  <si>
    <t>B10U008596</t>
  </si>
  <si>
    <t>DELMOTTE</t>
  </si>
  <si>
    <t>EMILIE</t>
  </si>
  <si>
    <t>emilie.delmotte14@gmail.com</t>
  </si>
  <si>
    <t>B10U</t>
  </si>
  <si>
    <t>B101076495</t>
  </si>
  <si>
    <t>LIBOIS</t>
  </si>
  <si>
    <t>CHARLOTTE</t>
  </si>
  <si>
    <t>chacha.libs14@gmail.com</t>
  </si>
  <si>
    <t>K501000949</t>
  </si>
  <si>
    <t>LéTé</t>
  </si>
  <si>
    <t>CéLESTE</t>
  </si>
  <si>
    <t>celeste62690@gmail.com</t>
  </si>
  <si>
    <t>K501</t>
  </si>
  <si>
    <t>ASE U LILLE STAPS</t>
  </si>
  <si>
    <t>B101086994</t>
  </si>
  <si>
    <t>BOUKACEM</t>
  </si>
  <si>
    <t>MONA</t>
  </si>
  <si>
    <t>boukacem.mona@gmail.com</t>
  </si>
  <si>
    <t>K501000948</t>
  </si>
  <si>
    <t>WEISSLAND</t>
  </si>
  <si>
    <t>YOUNA</t>
  </si>
  <si>
    <t>yweissland@gmail.com</t>
  </si>
  <si>
    <t>B10U092667</t>
  </si>
  <si>
    <t>DJO</t>
  </si>
  <si>
    <t>DOULIA</t>
  </si>
  <si>
    <t>doulistar76@gmail.com</t>
  </si>
  <si>
    <t>Musculation +80 Kg H (H)</t>
  </si>
  <si>
    <t>B101075330</t>
  </si>
  <si>
    <t>FRANCOIS</t>
  </si>
  <si>
    <t>VICTOR</t>
  </si>
  <si>
    <t>vic.francois29@gmail.com</t>
  </si>
  <si>
    <t>B101003665</t>
  </si>
  <si>
    <t>MUAMBA</t>
  </si>
  <si>
    <t>EL’ YESHWAH</t>
  </si>
  <si>
    <t>muambayesh@gmail.com</t>
  </si>
  <si>
    <t>K501011401</t>
  </si>
  <si>
    <t>LOISEAU</t>
  </si>
  <si>
    <t>BASILE</t>
  </si>
  <si>
    <t>loiseaubasile8@gmail.com</t>
  </si>
  <si>
    <t>B101028501</t>
  </si>
  <si>
    <t>SADKANE</t>
  </si>
  <si>
    <t>AMINE</t>
  </si>
  <si>
    <t>amineayah@icloud.com</t>
  </si>
  <si>
    <t>B101024968</t>
  </si>
  <si>
    <t>GUERMEPREZ</t>
  </si>
  <si>
    <t>PAUL</t>
  </si>
  <si>
    <t>paul.gmpz@gmail.com</t>
  </si>
  <si>
    <t>B101080108</t>
  </si>
  <si>
    <t>GAOTTE</t>
  </si>
  <si>
    <t>TRISTAN</t>
  </si>
  <si>
    <t>TEAM.TRISTAN.GAOTTE@GMAIL.COM</t>
  </si>
  <si>
    <t>B101105093</t>
  </si>
  <si>
    <t>POREBSKI</t>
  </si>
  <si>
    <t>THEO</t>
  </si>
  <si>
    <t>porebski.theo2@gmail.com</t>
  </si>
  <si>
    <t>B101105054</t>
  </si>
  <si>
    <t>RAGOT</t>
  </si>
  <si>
    <t>ELIES</t>
  </si>
  <si>
    <t>eliesragot2003@gmail.com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</si>
</sst>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 vertical="center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2AB35-1BCD-4ADD-88B3-8E550A29C476}">
  <dimension ref="A1:S10"/>
  <sheetViews>
    <sheetView tabSelected="1" workbookViewId="0">
      <selection activeCell="U6" sqref="U6"/>
    </sheetView>
  </sheetViews>
  <sheetFormatPr baseColWidth="10" defaultRowHeight="14.4" x14ac:dyDescent="0.3"/>
  <cols>
    <col min="1" max="1" width="21.33203125" bestFit="1" customWidth="1"/>
    <col min="2" max="2" width="8.88671875" hidden="1" customWidth="1"/>
    <col min="3" max="3" width="11.109375" hidden="1" customWidth="1"/>
    <col min="4" max="4" width="15.5546875" bestFit="1" customWidth="1"/>
    <col min="5" max="5" width="9.77734375" bestFit="1" customWidth="1"/>
    <col min="6" max="6" width="10.33203125" hidden="1" customWidth="1"/>
    <col min="7" max="8" width="5" hidden="1" customWidth="1"/>
    <col min="9" max="9" width="10" hidden="1" customWidth="1"/>
    <col min="10" max="10" width="29.88671875" hidden="1" customWidth="1"/>
    <col min="11" max="11" width="5.6640625" hidden="1" customWidth="1"/>
    <col min="12" max="12" width="23.6640625" customWidth="1"/>
    <col min="13" max="13" width="9.44140625" bestFit="1" customWidth="1"/>
    <col min="14" max="14" width="7.88671875" hidden="1" customWidth="1"/>
    <col min="15" max="15" width="5.6640625" bestFit="1" customWidth="1"/>
    <col min="16" max="16" width="7.21875" hidden="1" customWidth="1"/>
    <col min="17" max="17" width="11.44140625" customWidth="1"/>
    <col min="18" max="18" width="10" hidden="1" customWidth="1"/>
    <col min="19" max="19" width="10.6640625" hidden="1" customWidth="1"/>
  </cols>
  <sheetData>
    <row r="1" spans="1:19" ht="28.8" x14ac:dyDescent="0.3">
      <c r="A1" s="2" t="s">
        <v>88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ht="28.8" x14ac:dyDescent="0.3">
      <c r="A2" s="5" t="s">
        <v>88</v>
      </c>
      <c r="B2" s="5">
        <v>18963</v>
      </c>
      <c r="C2" s="5" t="s">
        <v>105</v>
      </c>
      <c r="D2" s="5" t="s">
        <v>106</v>
      </c>
      <c r="E2" s="5" t="s">
        <v>107</v>
      </c>
      <c r="F2" s="6">
        <v>38103</v>
      </c>
      <c r="G2" s="5" t="s">
        <v>22</v>
      </c>
      <c r="H2" s="5" t="s">
        <v>23</v>
      </c>
      <c r="I2" s="5">
        <v>787762425</v>
      </c>
      <c r="J2" s="5" t="s">
        <v>108</v>
      </c>
      <c r="K2" s="5" t="s">
        <v>35</v>
      </c>
      <c r="L2" s="5" t="s">
        <v>36</v>
      </c>
      <c r="M2" s="5" t="s">
        <v>37</v>
      </c>
      <c r="N2" s="5" t="str">
        <f>"5"</f>
        <v>5</v>
      </c>
      <c r="O2" s="5" t="str">
        <f>"1"</f>
        <v>1</v>
      </c>
      <c r="P2" s="5" t="s">
        <v>42</v>
      </c>
      <c r="Q2" s="5" t="s">
        <v>55</v>
      </c>
      <c r="R2" s="3" t="str">
        <f>""</f>
        <v/>
      </c>
      <c r="S2" s="3" t="s">
        <v>30</v>
      </c>
    </row>
    <row r="3" spans="1:19" ht="28.8" x14ac:dyDescent="0.3">
      <c r="A3" s="5" t="s">
        <v>88</v>
      </c>
      <c r="B3" s="5">
        <v>20566</v>
      </c>
      <c r="C3" s="5" t="s">
        <v>109</v>
      </c>
      <c r="D3" s="5" t="s">
        <v>110</v>
      </c>
      <c r="E3" s="5" t="s">
        <v>111</v>
      </c>
      <c r="F3" s="6">
        <v>38119</v>
      </c>
      <c r="G3" s="5" t="s">
        <v>22</v>
      </c>
      <c r="H3" s="5" t="s">
        <v>23</v>
      </c>
      <c r="I3" s="5">
        <v>777730075</v>
      </c>
      <c r="J3" s="5" t="s">
        <v>112</v>
      </c>
      <c r="K3" s="5" t="s">
        <v>35</v>
      </c>
      <c r="L3" s="5" t="s">
        <v>36</v>
      </c>
      <c r="M3" s="5" t="s">
        <v>37</v>
      </c>
      <c r="N3" s="5" t="str">
        <f>"9"</f>
        <v>9</v>
      </c>
      <c r="O3" s="5" t="str">
        <f>"2"</f>
        <v>2</v>
      </c>
      <c r="P3" s="5" t="s">
        <v>42</v>
      </c>
      <c r="Q3" s="5" t="s">
        <v>55</v>
      </c>
      <c r="R3" s="3" t="str">
        <f>""</f>
        <v/>
      </c>
      <c r="S3" s="3" t="s">
        <v>30</v>
      </c>
    </row>
    <row r="4" spans="1:19" ht="28.8" x14ac:dyDescent="0.3">
      <c r="A4" s="5" t="s">
        <v>88</v>
      </c>
      <c r="B4" s="5">
        <v>15196</v>
      </c>
      <c r="C4" s="5" t="s">
        <v>89</v>
      </c>
      <c r="D4" s="5" t="s">
        <v>90</v>
      </c>
      <c r="E4" s="5" t="s">
        <v>91</v>
      </c>
      <c r="F4" s="6">
        <v>38173</v>
      </c>
      <c r="G4" s="5" t="s">
        <v>22</v>
      </c>
      <c r="H4" s="5" t="s">
        <v>23</v>
      </c>
      <c r="I4" s="5">
        <v>611692965</v>
      </c>
      <c r="J4" s="5" t="s">
        <v>92</v>
      </c>
      <c r="K4" s="5" t="s">
        <v>35</v>
      </c>
      <c r="L4" s="5" t="s">
        <v>36</v>
      </c>
      <c r="M4" s="5" t="s">
        <v>37</v>
      </c>
      <c r="N4" s="5" t="str">
        <f>"10"</f>
        <v>10</v>
      </c>
      <c r="O4" s="5" t="str">
        <f>"3"</f>
        <v>3</v>
      </c>
      <c r="P4" s="5" t="s">
        <v>42</v>
      </c>
      <c r="Q4" s="5" t="s">
        <v>55</v>
      </c>
      <c r="R4" s="3" t="str">
        <f>""</f>
        <v/>
      </c>
      <c r="S4" s="3" t="s">
        <v>30</v>
      </c>
    </row>
    <row r="5" spans="1:19" ht="28.8" x14ac:dyDescent="0.3">
      <c r="A5" s="5" t="s">
        <v>88</v>
      </c>
      <c r="B5" s="5">
        <v>18878</v>
      </c>
      <c r="C5" s="5" t="s">
        <v>101</v>
      </c>
      <c r="D5" s="5" t="s">
        <v>102</v>
      </c>
      <c r="E5" s="5" t="s">
        <v>103</v>
      </c>
      <c r="F5" s="6">
        <v>38451</v>
      </c>
      <c r="G5" s="5" t="s">
        <v>22</v>
      </c>
      <c r="H5" s="5" t="s">
        <v>23</v>
      </c>
      <c r="I5" s="5">
        <v>749705491</v>
      </c>
      <c r="J5" s="5" t="s">
        <v>104</v>
      </c>
      <c r="K5" s="5" t="s">
        <v>35</v>
      </c>
      <c r="L5" s="5" t="s">
        <v>36</v>
      </c>
      <c r="M5" s="5" t="s">
        <v>37</v>
      </c>
      <c r="N5" s="5" t="str">
        <f>"13"</f>
        <v>13</v>
      </c>
      <c r="O5" s="5" t="str">
        <f>"4"</f>
        <v>4</v>
      </c>
      <c r="P5" s="5" t="s">
        <v>42</v>
      </c>
      <c r="Q5" s="5" t="s">
        <v>29</v>
      </c>
      <c r="R5" s="3" t="str">
        <f>""</f>
        <v/>
      </c>
      <c r="S5" s="3" t="s">
        <v>30</v>
      </c>
    </row>
    <row r="6" spans="1:19" ht="28.8" x14ac:dyDescent="0.3">
      <c r="A6" s="5" t="s">
        <v>88</v>
      </c>
      <c r="B6" s="5">
        <v>18654</v>
      </c>
      <c r="C6" s="5" t="s">
        <v>97</v>
      </c>
      <c r="D6" s="5" t="s">
        <v>98</v>
      </c>
      <c r="E6" s="5" t="s">
        <v>99</v>
      </c>
      <c r="F6" s="6">
        <v>37701</v>
      </c>
      <c r="G6" s="5" t="s">
        <v>22</v>
      </c>
      <c r="H6" s="5" t="s">
        <v>23</v>
      </c>
      <c r="I6" s="5">
        <v>673909165</v>
      </c>
      <c r="J6" s="5" t="s">
        <v>100</v>
      </c>
      <c r="K6" s="5" t="s">
        <v>35</v>
      </c>
      <c r="L6" s="5" t="s">
        <v>36</v>
      </c>
      <c r="M6" s="5" t="s">
        <v>37</v>
      </c>
      <c r="N6" s="5" t="str">
        <f>"14"</f>
        <v>14</v>
      </c>
      <c r="O6" s="5" t="str">
        <f>"5"</f>
        <v>5</v>
      </c>
      <c r="P6" s="5" t="s">
        <v>42</v>
      </c>
      <c r="Q6" s="5" t="s">
        <v>29</v>
      </c>
      <c r="R6" s="3" t="str">
        <f>""</f>
        <v/>
      </c>
      <c r="S6" s="3" t="s">
        <v>30</v>
      </c>
    </row>
    <row r="7" spans="1:19" ht="28.8" x14ac:dyDescent="0.3">
      <c r="A7" s="5" t="s">
        <v>88</v>
      </c>
      <c r="B7" s="5">
        <v>17815</v>
      </c>
      <c r="C7" s="5" t="s">
        <v>93</v>
      </c>
      <c r="D7" s="5" t="s">
        <v>94</v>
      </c>
      <c r="E7" s="5" t="s">
        <v>95</v>
      </c>
      <c r="F7" s="6">
        <v>36063</v>
      </c>
      <c r="G7" s="5" t="s">
        <v>22</v>
      </c>
      <c r="H7" s="5" t="s">
        <v>23</v>
      </c>
      <c r="I7" s="5">
        <v>762909389</v>
      </c>
      <c r="J7" s="5" t="s">
        <v>96</v>
      </c>
      <c r="K7" s="5" t="s">
        <v>25</v>
      </c>
      <c r="L7" s="5" t="s">
        <v>26</v>
      </c>
      <c r="M7" s="5" t="s">
        <v>27</v>
      </c>
      <c r="N7" s="5" t="str">
        <f>"14"</f>
        <v>14</v>
      </c>
      <c r="O7" s="5" t="str">
        <f>"6"</f>
        <v>6</v>
      </c>
      <c r="P7" s="5" t="s">
        <v>42</v>
      </c>
      <c r="Q7" s="5" t="s">
        <v>55</v>
      </c>
      <c r="R7" s="3" t="str">
        <f>""</f>
        <v/>
      </c>
      <c r="S7" s="3" t="s">
        <v>30</v>
      </c>
    </row>
    <row r="8" spans="1:19" ht="28.8" x14ac:dyDescent="0.3">
      <c r="A8" s="5" t="s">
        <v>88</v>
      </c>
      <c r="B8" s="5">
        <v>22861</v>
      </c>
      <c r="C8" s="5" t="s">
        <v>117</v>
      </c>
      <c r="D8" s="5" t="s">
        <v>118</v>
      </c>
      <c r="E8" s="5" t="s">
        <v>119</v>
      </c>
      <c r="F8" s="6">
        <v>37762</v>
      </c>
      <c r="G8" s="5" t="s">
        <v>22</v>
      </c>
      <c r="H8" s="5" t="s">
        <v>23</v>
      </c>
      <c r="I8" s="5">
        <v>787853863</v>
      </c>
      <c r="J8" s="5" t="s">
        <v>120</v>
      </c>
      <c r="K8" s="5" t="s">
        <v>35</v>
      </c>
      <c r="L8" s="5" t="s">
        <v>36</v>
      </c>
      <c r="M8" s="5" t="s">
        <v>37</v>
      </c>
      <c r="N8" s="5" t="str">
        <f>"20"</f>
        <v>20</v>
      </c>
      <c r="O8" s="5" t="str">
        <f>"7"</f>
        <v>7</v>
      </c>
      <c r="P8" s="5" t="s">
        <v>42</v>
      </c>
      <c r="Q8" s="5" t="s">
        <v>29</v>
      </c>
      <c r="R8" s="3" t="str">
        <f>""</f>
        <v/>
      </c>
      <c r="S8" s="3" t="s">
        <v>30</v>
      </c>
    </row>
    <row r="9" spans="1:19" ht="28.8" x14ac:dyDescent="0.3">
      <c r="A9" s="5" t="s">
        <v>88</v>
      </c>
      <c r="B9" s="5">
        <v>21325</v>
      </c>
      <c r="C9" s="5" t="s">
        <v>113</v>
      </c>
      <c r="D9" s="5" t="s">
        <v>114</v>
      </c>
      <c r="E9" s="5" t="s">
        <v>115</v>
      </c>
      <c r="F9" s="6">
        <v>38541</v>
      </c>
      <c r="G9" s="5" t="s">
        <v>22</v>
      </c>
      <c r="H9" s="5" t="s">
        <v>23</v>
      </c>
      <c r="I9" s="5">
        <v>763926441</v>
      </c>
      <c r="J9" s="5" t="s">
        <v>116</v>
      </c>
      <c r="K9" s="5" t="s">
        <v>35</v>
      </c>
      <c r="L9" s="5" t="s">
        <v>36</v>
      </c>
      <c r="M9" s="5" t="s">
        <v>37</v>
      </c>
      <c r="N9" s="5" t="str">
        <f>"23"</f>
        <v>23</v>
      </c>
      <c r="O9" s="5" t="str">
        <f>"8"</f>
        <v>8</v>
      </c>
      <c r="P9" s="5" t="s">
        <v>42</v>
      </c>
      <c r="Q9" s="5" t="s">
        <v>29</v>
      </c>
      <c r="R9" s="3" t="str">
        <f>""</f>
        <v/>
      </c>
      <c r="S9" s="3" t="s">
        <v>30</v>
      </c>
    </row>
    <row r="10" spans="1:19" x14ac:dyDescent="0.3">
      <c r="A10" s="3"/>
      <c r="B10" s="3"/>
      <c r="C10" s="3"/>
      <c r="D10" s="3"/>
      <c r="E10" s="3"/>
      <c r="F10" s="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</sheetData>
  <sortState xmlns:xlrd2="http://schemas.microsoft.com/office/spreadsheetml/2017/richdata2" ref="A2:S10">
    <sortCondition ref="O1:O1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9DE12-C5EF-4E8D-9F17-84D6FE670354}">
  <dimension ref="A1:S15"/>
  <sheetViews>
    <sheetView topLeftCell="A6" workbookViewId="0">
      <selection activeCell="U7" sqref="U6:U7"/>
    </sheetView>
  </sheetViews>
  <sheetFormatPr baseColWidth="10" defaultRowHeight="14.4" x14ac:dyDescent="0.3"/>
  <cols>
    <col min="1" max="1" width="21" customWidth="1"/>
    <col min="2" max="2" width="0" hidden="1" customWidth="1"/>
    <col min="3" max="3" width="15.44140625" hidden="1" customWidth="1"/>
    <col min="4" max="4" width="13.77734375" bestFit="1" customWidth="1"/>
    <col min="6" max="11" width="0" hidden="1" customWidth="1"/>
    <col min="12" max="12" width="18.44140625" customWidth="1"/>
    <col min="14" max="14" width="0" hidden="1" customWidth="1"/>
    <col min="16" max="16" width="0" hidden="1" customWidth="1"/>
    <col min="18" max="19" width="0" hidden="1" customWidth="1"/>
  </cols>
  <sheetData>
    <row r="1" spans="1:19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ht="43.2" x14ac:dyDescent="0.3">
      <c r="A2" s="1" t="s">
        <v>0</v>
      </c>
      <c r="B2" s="1">
        <v>18363</v>
      </c>
      <c r="C2" s="1" t="s">
        <v>51</v>
      </c>
      <c r="D2" s="1" t="s">
        <v>52</v>
      </c>
      <c r="E2" s="1" t="s">
        <v>53</v>
      </c>
      <c r="F2" s="7">
        <v>37373</v>
      </c>
      <c r="G2" s="1" t="s">
        <v>22</v>
      </c>
      <c r="H2" s="1" t="s">
        <v>23</v>
      </c>
      <c r="I2" s="1">
        <v>633828019</v>
      </c>
      <c r="J2" s="1" t="s">
        <v>54</v>
      </c>
      <c r="K2" s="1" t="s">
        <v>35</v>
      </c>
      <c r="L2" s="1" t="s">
        <v>36</v>
      </c>
      <c r="M2" s="1" t="s">
        <v>37</v>
      </c>
      <c r="N2" s="1" t="str">
        <f>"6"</f>
        <v>6</v>
      </c>
      <c r="O2" s="1" t="str">
        <f>"1"</f>
        <v>1</v>
      </c>
      <c r="P2" s="1" t="s">
        <v>42</v>
      </c>
      <c r="Q2" s="1" t="s">
        <v>55</v>
      </c>
      <c r="R2" s="1" t="str">
        <f>""</f>
        <v/>
      </c>
      <c r="S2" s="1" t="s">
        <v>30</v>
      </c>
    </row>
    <row r="3" spans="1:19" ht="43.2" x14ac:dyDescent="0.3">
      <c r="A3" s="1" t="s">
        <v>0</v>
      </c>
      <c r="B3" s="1">
        <v>22333</v>
      </c>
      <c r="C3" s="1" t="s">
        <v>80</v>
      </c>
      <c r="D3" s="1" t="s">
        <v>81</v>
      </c>
      <c r="E3" s="1" t="s">
        <v>82</v>
      </c>
      <c r="F3" s="7">
        <v>37755</v>
      </c>
      <c r="G3" s="1" t="s">
        <v>22</v>
      </c>
      <c r="H3" s="1" t="s">
        <v>23</v>
      </c>
      <c r="I3" s="1">
        <v>634675470</v>
      </c>
      <c r="J3" s="1" t="s">
        <v>83</v>
      </c>
      <c r="K3" s="1" t="s">
        <v>35</v>
      </c>
      <c r="L3" s="1" t="s">
        <v>36</v>
      </c>
      <c r="M3" s="1" t="s">
        <v>37</v>
      </c>
      <c r="N3" s="1" t="str">
        <f>"6"</f>
        <v>6</v>
      </c>
      <c r="O3" s="1" t="str">
        <f>"2"</f>
        <v>2</v>
      </c>
      <c r="P3" s="1" t="s">
        <v>42</v>
      </c>
      <c r="Q3" s="1" t="s">
        <v>55</v>
      </c>
      <c r="R3" s="1" t="str">
        <f>""</f>
        <v/>
      </c>
      <c r="S3" s="1" t="s">
        <v>30</v>
      </c>
    </row>
    <row r="4" spans="1:19" ht="43.2" x14ac:dyDescent="0.3">
      <c r="A4" s="1" t="s">
        <v>0</v>
      </c>
      <c r="B4" s="1">
        <v>18843</v>
      </c>
      <c r="C4" s="1" t="s">
        <v>60</v>
      </c>
      <c r="D4" s="1" t="s">
        <v>61</v>
      </c>
      <c r="E4" s="1" t="s">
        <v>62</v>
      </c>
      <c r="F4" s="7">
        <v>39011</v>
      </c>
      <c r="G4" s="1" t="s">
        <v>22</v>
      </c>
      <c r="H4" s="1" t="s">
        <v>23</v>
      </c>
      <c r="I4" s="1">
        <v>786245747</v>
      </c>
      <c r="J4" s="1" t="s">
        <v>63</v>
      </c>
      <c r="K4" s="1" t="s">
        <v>35</v>
      </c>
      <c r="L4" s="1" t="s">
        <v>36</v>
      </c>
      <c r="M4" s="1" t="s">
        <v>37</v>
      </c>
      <c r="N4" s="1" t="str">
        <f>"11"</f>
        <v>11</v>
      </c>
      <c r="O4" s="1" t="str">
        <f>"3"</f>
        <v>3</v>
      </c>
      <c r="P4" s="1" t="s">
        <v>42</v>
      </c>
      <c r="Q4" s="1" t="s">
        <v>55</v>
      </c>
      <c r="R4" s="1" t="str">
        <f>""</f>
        <v/>
      </c>
      <c r="S4" s="1" t="s">
        <v>30</v>
      </c>
    </row>
    <row r="5" spans="1:19" ht="28.8" x14ac:dyDescent="0.3">
      <c r="A5" s="1" t="s">
        <v>0</v>
      </c>
      <c r="B5" s="1">
        <v>22291</v>
      </c>
      <c r="C5" s="1" t="s">
        <v>76</v>
      </c>
      <c r="D5" s="1" t="s">
        <v>77</v>
      </c>
      <c r="E5" s="1" t="s">
        <v>78</v>
      </c>
      <c r="F5" s="7">
        <v>38008</v>
      </c>
      <c r="G5" s="1" t="s">
        <v>22</v>
      </c>
      <c r="H5" s="1" t="s">
        <v>23</v>
      </c>
      <c r="I5" s="1">
        <v>768394644</v>
      </c>
      <c r="J5" s="1" t="s">
        <v>79</v>
      </c>
      <c r="K5" s="1" t="s">
        <v>35</v>
      </c>
      <c r="L5" s="1" t="s">
        <v>36</v>
      </c>
      <c r="M5" s="1" t="s">
        <v>37</v>
      </c>
      <c r="N5" s="1" t="str">
        <f>"15"</f>
        <v>15</v>
      </c>
      <c r="O5" s="1" t="str">
        <f>"4"</f>
        <v>4</v>
      </c>
      <c r="P5" s="1" t="s">
        <v>42</v>
      </c>
      <c r="Q5" s="1" t="s">
        <v>29</v>
      </c>
      <c r="R5" s="1" t="str">
        <f>""</f>
        <v/>
      </c>
      <c r="S5" s="1" t="s">
        <v>30</v>
      </c>
    </row>
    <row r="6" spans="1:19" ht="43.2" x14ac:dyDescent="0.3">
      <c r="A6" s="1" t="s">
        <v>0</v>
      </c>
      <c r="B6" s="1">
        <v>22073</v>
      </c>
      <c r="C6" s="1" t="s">
        <v>68</v>
      </c>
      <c r="D6" s="1" t="s">
        <v>69</v>
      </c>
      <c r="E6" s="1" t="s">
        <v>70</v>
      </c>
      <c r="F6" s="7">
        <v>38372</v>
      </c>
      <c r="G6" s="1" t="s">
        <v>22</v>
      </c>
      <c r="H6" s="1" t="s">
        <v>23</v>
      </c>
      <c r="I6" s="1">
        <v>613897098</v>
      </c>
      <c r="J6" s="1" t="s">
        <v>71</v>
      </c>
      <c r="K6" s="1" t="s">
        <v>35</v>
      </c>
      <c r="L6" s="1" t="s">
        <v>36</v>
      </c>
      <c r="M6" s="1" t="s">
        <v>37</v>
      </c>
      <c r="N6" s="1" t="str">
        <f>"17"</f>
        <v>17</v>
      </c>
      <c r="O6" s="1" t="str">
        <f>"5"</f>
        <v>5</v>
      </c>
      <c r="P6" s="1" t="s">
        <v>42</v>
      </c>
      <c r="Q6" s="1" t="s">
        <v>29</v>
      </c>
      <c r="R6" s="1" t="str">
        <f>""</f>
        <v/>
      </c>
      <c r="S6" s="1" t="s">
        <v>30</v>
      </c>
    </row>
    <row r="7" spans="1:19" ht="43.2" x14ac:dyDescent="0.3">
      <c r="A7" s="1" t="s">
        <v>0</v>
      </c>
      <c r="B7" s="1">
        <v>22860</v>
      </c>
      <c r="C7" s="1" t="s">
        <v>84</v>
      </c>
      <c r="D7" s="1" t="s">
        <v>85</v>
      </c>
      <c r="E7" s="1" t="s">
        <v>86</v>
      </c>
      <c r="F7" s="7">
        <v>39002</v>
      </c>
      <c r="G7" s="1" t="s">
        <v>22</v>
      </c>
      <c r="H7" s="1" t="s">
        <v>23</v>
      </c>
      <c r="I7" s="1">
        <v>603356529</v>
      </c>
      <c r="J7" s="1" t="s">
        <v>87</v>
      </c>
      <c r="K7" s="1" t="s">
        <v>35</v>
      </c>
      <c r="L7" s="1" t="s">
        <v>36</v>
      </c>
      <c r="M7" s="1" t="s">
        <v>37</v>
      </c>
      <c r="N7" s="1" t="str">
        <f>"19"</f>
        <v>19</v>
      </c>
      <c r="O7" s="1" t="str">
        <f>"6"</f>
        <v>6</v>
      </c>
      <c r="P7" s="1" t="s">
        <v>42</v>
      </c>
      <c r="Q7" s="1" t="s">
        <v>29</v>
      </c>
      <c r="R7" s="1" t="str">
        <f>""</f>
        <v/>
      </c>
      <c r="S7" s="1" t="s">
        <v>30</v>
      </c>
    </row>
    <row r="8" spans="1:19" ht="28.8" x14ac:dyDescent="0.3">
      <c r="A8" s="1" t="s">
        <v>0</v>
      </c>
      <c r="B8" s="1">
        <v>19831</v>
      </c>
      <c r="C8" s="1" t="s">
        <v>64</v>
      </c>
      <c r="D8" s="1" t="s">
        <v>65</v>
      </c>
      <c r="E8" s="1" t="s">
        <v>66</v>
      </c>
      <c r="F8" s="7">
        <v>38634</v>
      </c>
      <c r="G8" s="1" t="s">
        <v>22</v>
      </c>
      <c r="H8" s="1" t="s">
        <v>23</v>
      </c>
      <c r="I8" s="1">
        <v>777915290</v>
      </c>
      <c r="J8" s="1" t="s">
        <v>67</v>
      </c>
      <c r="K8" s="1" t="s">
        <v>35</v>
      </c>
      <c r="L8" s="1" t="s">
        <v>36</v>
      </c>
      <c r="M8" s="1" t="s">
        <v>37</v>
      </c>
      <c r="N8" s="1" t="str">
        <f>"19"</f>
        <v>19</v>
      </c>
      <c r="O8" s="1" t="str">
        <f>"7"</f>
        <v>7</v>
      </c>
      <c r="P8" s="1" t="s">
        <v>42</v>
      </c>
      <c r="Q8" s="1" t="s">
        <v>29</v>
      </c>
      <c r="R8" s="1" t="str">
        <f>""</f>
        <v/>
      </c>
      <c r="S8" s="1" t="s">
        <v>30</v>
      </c>
    </row>
    <row r="9" spans="1:19" ht="43.2" x14ac:dyDescent="0.3">
      <c r="A9" s="1" t="s">
        <v>0</v>
      </c>
      <c r="B9" s="1">
        <v>22212</v>
      </c>
      <c r="C9" s="1" t="s">
        <v>72</v>
      </c>
      <c r="D9" s="1" t="s">
        <v>73</v>
      </c>
      <c r="E9" s="1" t="s">
        <v>74</v>
      </c>
      <c r="F9" s="7">
        <v>37895</v>
      </c>
      <c r="G9" s="1" t="s">
        <v>22</v>
      </c>
      <c r="H9" s="1" t="s">
        <v>23</v>
      </c>
      <c r="I9" s="1">
        <v>619749813</v>
      </c>
      <c r="J9" s="1" t="s">
        <v>75</v>
      </c>
      <c r="K9" s="1" t="s">
        <v>35</v>
      </c>
      <c r="L9" s="1" t="s">
        <v>36</v>
      </c>
      <c r="M9" s="1" t="s">
        <v>37</v>
      </c>
      <c r="N9" s="1" t="str">
        <f>"21"</f>
        <v>21</v>
      </c>
      <c r="O9" s="1" t="str">
        <f>"8"</f>
        <v>8</v>
      </c>
      <c r="P9" s="1" t="s">
        <v>42</v>
      </c>
      <c r="Q9" s="1" t="s">
        <v>29</v>
      </c>
      <c r="R9" s="1" t="str">
        <f>""</f>
        <v/>
      </c>
      <c r="S9" s="1" t="s">
        <v>30</v>
      </c>
    </row>
    <row r="10" spans="1:19" ht="43.2" x14ac:dyDescent="0.3">
      <c r="A10" s="1" t="s">
        <v>0</v>
      </c>
      <c r="B10" s="1">
        <v>14226</v>
      </c>
      <c r="C10" s="1" t="s">
        <v>38</v>
      </c>
      <c r="D10" s="1" t="s">
        <v>39</v>
      </c>
      <c r="E10" s="1" t="s">
        <v>40</v>
      </c>
      <c r="F10" s="7">
        <v>37178</v>
      </c>
      <c r="G10" s="1" t="s">
        <v>22</v>
      </c>
      <c r="H10" s="1" t="s">
        <v>23</v>
      </c>
      <c r="I10" s="1">
        <v>631270815</v>
      </c>
      <c r="J10" s="1" t="s">
        <v>41</v>
      </c>
      <c r="K10" s="1" t="s">
        <v>35</v>
      </c>
      <c r="L10" s="1" t="s">
        <v>36</v>
      </c>
      <c r="M10" s="1" t="s">
        <v>37</v>
      </c>
      <c r="N10" s="1" t="str">
        <f>"21"</f>
        <v>21</v>
      </c>
      <c r="O10" s="1" t="str">
        <f>"9"</f>
        <v>9</v>
      </c>
      <c r="P10" s="1" t="s">
        <v>42</v>
      </c>
      <c r="Q10" s="1" t="s">
        <v>29</v>
      </c>
      <c r="R10" s="1" t="str">
        <f>""</f>
        <v/>
      </c>
      <c r="S10" s="1" t="s">
        <v>30</v>
      </c>
    </row>
    <row r="11" spans="1:19" ht="43.2" x14ac:dyDescent="0.3">
      <c r="A11" s="1" t="s">
        <v>0</v>
      </c>
      <c r="B11" s="1">
        <v>4986</v>
      </c>
      <c r="C11" s="1" t="s">
        <v>19</v>
      </c>
      <c r="D11" s="1" t="s">
        <v>20</v>
      </c>
      <c r="E11" s="1" t="s">
        <v>21</v>
      </c>
      <c r="F11" s="7">
        <v>38497</v>
      </c>
      <c r="G11" s="1" t="s">
        <v>22</v>
      </c>
      <c r="H11" s="1" t="s">
        <v>23</v>
      </c>
      <c r="I11" s="1">
        <v>762843397</v>
      </c>
      <c r="J11" s="1" t="s">
        <v>24</v>
      </c>
      <c r="K11" s="1" t="s">
        <v>25</v>
      </c>
      <c r="L11" s="1" t="s">
        <v>26</v>
      </c>
      <c r="M11" s="1" t="s">
        <v>27</v>
      </c>
      <c r="N11" s="1" t="str">
        <f>""</f>
        <v/>
      </c>
      <c r="O11" s="1" t="str">
        <f>""</f>
        <v/>
      </c>
      <c r="P11" s="1" t="s">
        <v>28</v>
      </c>
      <c r="Q11" s="1" t="s">
        <v>29</v>
      </c>
      <c r="R11" s="1" t="str">
        <f>""</f>
        <v/>
      </c>
      <c r="S11" s="1" t="s">
        <v>30</v>
      </c>
    </row>
    <row r="12" spans="1:19" ht="43.2" x14ac:dyDescent="0.3">
      <c r="A12" s="1" t="s">
        <v>0</v>
      </c>
      <c r="B12" s="1">
        <v>11165</v>
      </c>
      <c r="C12" s="1" t="s">
        <v>31</v>
      </c>
      <c r="D12" s="1" t="s">
        <v>32</v>
      </c>
      <c r="E12" s="1" t="s">
        <v>33</v>
      </c>
      <c r="F12" s="7">
        <v>38595</v>
      </c>
      <c r="G12" s="1" t="s">
        <v>22</v>
      </c>
      <c r="H12" s="1" t="s">
        <v>23</v>
      </c>
      <c r="I12" s="1">
        <v>770269424</v>
      </c>
      <c r="J12" s="1" t="s">
        <v>34</v>
      </c>
      <c r="K12" s="1" t="s">
        <v>35</v>
      </c>
      <c r="L12" s="1" t="s">
        <v>36</v>
      </c>
      <c r="M12" s="1" t="s">
        <v>37</v>
      </c>
      <c r="N12" s="1" t="str">
        <f>""</f>
        <v/>
      </c>
      <c r="O12" s="1" t="str">
        <f>""</f>
        <v/>
      </c>
      <c r="P12" s="1" t="s">
        <v>28</v>
      </c>
      <c r="Q12" s="1" t="s">
        <v>29</v>
      </c>
      <c r="R12" s="1" t="str">
        <f>""</f>
        <v/>
      </c>
      <c r="S12" s="1" t="s">
        <v>30</v>
      </c>
    </row>
    <row r="13" spans="1:19" ht="28.8" x14ac:dyDescent="0.3">
      <c r="A13" s="1" t="s">
        <v>0</v>
      </c>
      <c r="B13" s="1">
        <v>17435</v>
      </c>
      <c r="C13" s="1" t="s">
        <v>43</v>
      </c>
      <c r="D13" s="1" t="s">
        <v>44</v>
      </c>
      <c r="E13" s="1" t="s">
        <v>45</v>
      </c>
      <c r="F13" s="7">
        <v>38563</v>
      </c>
      <c r="G13" s="1" t="s">
        <v>22</v>
      </c>
      <c r="H13" s="1" t="s">
        <v>23</v>
      </c>
      <c r="I13" s="1">
        <v>652012584</v>
      </c>
      <c r="J13" s="1" t="s">
        <v>46</v>
      </c>
      <c r="K13" s="1" t="s">
        <v>25</v>
      </c>
      <c r="L13" s="1" t="s">
        <v>26</v>
      </c>
      <c r="M13" s="1" t="s">
        <v>27</v>
      </c>
      <c r="N13" s="1" t="str">
        <f>""</f>
        <v/>
      </c>
      <c r="O13" s="1" t="str">
        <f>""</f>
        <v/>
      </c>
      <c r="P13" s="1" t="s">
        <v>28</v>
      </c>
      <c r="Q13" s="1" t="s">
        <v>29</v>
      </c>
      <c r="R13" s="1" t="str">
        <f>""</f>
        <v/>
      </c>
      <c r="S13" s="1" t="s">
        <v>30</v>
      </c>
    </row>
    <row r="14" spans="1:19" ht="28.8" x14ac:dyDescent="0.3">
      <c r="A14" s="1" t="s">
        <v>0</v>
      </c>
      <c r="B14" s="1">
        <v>18197</v>
      </c>
      <c r="C14" s="1" t="s">
        <v>47</v>
      </c>
      <c r="D14" s="1" t="s">
        <v>48</v>
      </c>
      <c r="E14" s="1" t="s">
        <v>49</v>
      </c>
      <c r="F14" s="7">
        <v>38041</v>
      </c>
      <c r="G14" s="1" t="s">
        <v>22</v>
      </c>
      <c r="H14" s="1" t="s">
        <v>23</v>
      </c>
      <c r="I14" s="1">
        <v>644331045</v>
      </c>
      <c r="J14" s="1" t="s">
        <v>50</v>
      </c>
      <c r="K14" s="1" t="s">
        <v>35</v>
      </c>
      <c r="L14" s="1" t="s">
        <v>36</v>
      </c>
      <c r="M14" s="1" t="s">
        <v>37</v>
      </c>
      <c r="N14" s="1" t="str">
        <f>""</f>
        <v/>
      </c>
      <c r="O14" s="1" t="str">
        <f>""</f>
        <v/>
      </c>
      <c r="P14" s="1" t="s">
        <v>28</v>
      </c>
      <c r="Q14" s="1" t="s">
        <v>29</v>
      </c>
      <c r="R14" s="1" t="str">
        <f>""</f>
        <v/>
      </c>
      <c r="S14" s="1" t="s">
        <v>30</v>
      </c>
    </row>
    <row r="15" spans="1:19" ht="43.2" x14ac:dyDescent="0.3">
      <c r="A15" s="1" t="s">
        <v>0</v>
      </c>
      <c r="B15" s="1">
        <v>18728</v>
      </c>
      <c r="C15" s="1" t="s">
        <v>56</v>
      </c>
      <c r="D15" s="1" t="s">
        <v>57</v>
      </c>
      <c r="E15" s="1" t="s">
        <v>58</v>
      </c>
      <c r="F15" s="7">
        <v>38449</v>
      </c>
      <c r="G15" s="1" t="s">
        <v>22</v>
      </c>
      <c r="H15" s="1" t="s">
        <v>23</v>
      </c>
      <c r="I15" s="1">
        <v>768983255</v>
      </c>
      <c r="J15" s="1" t="s">
        <v>59</v>
      </c>
      <c r="K15" s="1" t="s">
        <v>35</v>
      </c>
      <c r="L15" s="1" t="s">
        <v>36</v>
      </c>
      <c r="M15" s="1" t="s">
        <v>37</v>
      </c>
      <c r="N15" s="1" t="str">
        <f>""</f>
        <v/>
      </c>
      <c r="O15" s="1" t="str">
        <f>""</f>
        <v/>
      </c>
      <c r="P15" s="1"/>
      <c r="Q15" s="1" t="s">
        <v>29</v>
      </c>
      <c r="R15" s="1" t="str">
        <f>""</f>
        <v/>
      </c>
      <c r="S15" s="1" t="s">
        <v>30</v>
      </c>
    </row>
  </sheetData>
  <sortState xmlns:xlrd2="http://schemas.microsoft.com/office/spreadsheetml/2017/richdata2" ref="A2:S15">
    <sortCondition ref="O1:O1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D992E-8815-403D-857B-349D1FC6BC10}">
  <dimension ref="A1:S10"/>
  <sheetViews>
    <sheetView workbookViewId="0">
      <selection activeCell="T5" sqref="T5"/>
    </sheetView>
  </sheetViews>
  <sheetFormatPr baseColWidth="10" defaultRowHeight="14.4" x14ac:dyDescent="0.3"/>
  <cols>
    <col min="1" max="1" width="21.6640625" bestFit="1" customWidth="1"/>
    <col min="2" max="3" width="0" hidden="1" customWidth="1"/>
    <col min="5" max="5" width="12.109375" bestFit="1" customWidth="1"/>
    <col min="6" max="11" width="0" hidden="1" customWidth="1"/>
    <col min="12" max="12" width="18.44140625" bestFit="1" customWidth="1"/>
    <col min="14" max="14" width="0" hidden="1" customWidth="1"/>
    <col min="16" max="16" width="0" hidden="1" customWidth="1"/>
    <col min="18" max="19" width="0" hidden="1" customWidth="1"/>
  </cols>
  <sheetData>
    <row r="1" spans="1:19" ht="28.8" x14ac:dyDescent="0.3">
      <c r="A1" s="2" t="s">
        <v>159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ht="43.2" x14ac:dyDescent="0.3">
      <c r="A2" s="1" t="s">
        <v>159</v>
      </c>
      <c r="B2" s="1">
        <v>18872</v>
      </c>
      <c r="C2" s="1" t="s">
        <v>168</v>
      </c>
      <c r="D2" s="1" t="s">
        <v>169</v>
      </c>
      <c r="E2" s="1" t="s">
        <v>170</v>
      </c>
      <c r="F2" s="7">
        <v>38610</v>
      </c>
      <c r="G2" s="1" t="s">
        <v>22</v>
      </c>
      <c r="H2" s="1" t="s">
        <v>23</v>
      </c>
      <c r="I2" s="1">
        <v>623047432</v>
      </c>
      <c r="J2" s="1" t="s">
        <v>171</v>
      </c>
      <c r="K2" s="1" t="s">
        <v>145</v>
      </c>
      <c r="L2" s="1" t="s">
        <v>146</v>
      </c>
      <c r="M2" s="1" t="s">
        <v>27</v>
      </c>
      <c r="N2" s="1" t="str">
        <f>"6"</f>
        <v>6</v>
      </c>
      <c r="O2" s="1" t="str">
        <f>"1"</f>
        <v>1</v>
      </c>
      <c r="P2" s="1" t="s">
        <v>42</v>
      </c>
      <c r="Q2" s="1" t="s">
        <v>55</v>
      </c>
      <c r="R2" s="3" t="str">
        <f>""</f>
        <v/>
      </c>
      <c r="S2" s="3" t="s">
        <v>30</v>
      </c>
    </row>
    <row r="3" spans="1:19" ht="43.2" x14ac:dyDescent="0.3">
      <c r="A3" s="1" t="s">
        <v>159</v>
      </c>
      <c r="B3" s="1">
        <v>21990</v>
      </c>
      <c r="C3" s="1" t="s">
        <v>188</v>
      </c>
      <c r="D3" s="1" t="s">
        <v>189</v>
      </c>
      <c r="E3" s="1" t="s">
        <v>190</v>
      </c>
      <c r="F3" s="7">
        <v>37785</v>
      </c>
      <c r="G3" s="1" t="s">
        <v>22</v>
      </c>
      <c r="H3" s="1" t="s">
        <v>23</v>
      </c>
      <c r="I3" s="1">
        <v>783164864</v>
      </c>
      <c r="J3" s="1" t="s">
        <v>191</v>
      </c>
      <c r="K3" s="1" t="s">
        <v>35</v>
      </c>
      <c r="L3" s="1" t="s">
        <v>36</v>
      </c>
      <c r="M3" s="1" t="s">
        <v>37</v>
      </c>
      <c r="N3" s="1" t="str">
        <f>"6"</f>
        <v>6</v>
      </c>
      <c r="O3" s="1" t="str">
        <f>"2"</f>
        <v>2</v>
      </c>
      <c r="P3" s="1" t="s">
        <v>42</v>
      </c>
      <c r="Q3" s="1" t="s">
        <v>55</v>
      </c>
      <c r="R3" s="3" t="str">
        <f>""</f>
        <v/>
      </c>
      <c r="S3" s="3" t="s">
        <v>30</v>
      </c>
    </row>
    <row r="4" spans="1:19" ht="43.2" x14ac:dyDescent="0.3">
      <c r="A4" s="1" t="s">
        <v>159</v>
      </c>
      <c r="B4" s="1">
        <v>12690</v>
      </c>
      <c r="C4" s="1" t="s">
        <v>160</v>
      </c>
      <c r="D4" s="1" t="s">
        <v>161</v>
      </c>
      <c r="E4" s="1" t="s">
        <v>162</v>
      </c>
      <c r="F4" s="7">
        <v>37801</v>
      </c>
      <c r="G4" s="1" t="s">
        <v>22</v>
      </c>
      <c r="H4" s="1" t="s">
        <v>23</v>
      </c>
      <c r="I4" s="1">
        <v>618172785</v>
      </c>
      <c r="J4" s="1" t="s">
        <v>163</v>
      </c>
      <c r="K4" s="1" t="s">
        <v>35</v>
      </c>
      <c r="L4" s="1" t="s">
        <v>36</v>
      </c>
      <c r="M4" s="1" t="s">
        <v>37</v>
      </c>
      <c r="N4" s="1" t="str">
        <f>"9"</f>
        <v>9</v>
      </c>
      <c r="O4" s="1" t="str">
        <f>"3"</f>
        <v>3</v>
      </c>
      <c r="P4" s="1" t="s">
        <v>42</v>
      </c>
      <c r="Q4" s="1" t="s">
        <v>55</v>
      </c>
      <c r="R4" s="3" t="str">
        <f>""</f>
        <v/>
      </c>
      <c r="S4" s="3" t="s">
        <v>30</v>
      </c>
    </row>
    <row r="5" spans="1:19" ht="43.2" x14ac:dyDescent="0.3">
      <c r="A5" s="1" t="s">
        <v>159</v>
      </c>
      <c r="B5" s="1">
        <v>17253</v>
      </c>
      <c r="C5" s="1" t="s">
        <v>164</v>
      </c>
      <c r="D5" s="1" t="s">
        <v>165</v>
      </c>
      <c r="E5" s="1" t="s">
        <v>166</v>
      </c>
      <c r="F5" s="7">
        <v>38496</v>
      </c>
      <c r="G5" s="1" t="s">
        <v>22</v>
      </c>
      <c r="H5" s="1" t="s">
        <v>23</v>
      </c>
      <c r="I5" s="1">
        <v>621518685</v>
      </c>
      <c r="J5" s="1" t="s">
        <v>167</v>
      </c>
      <c r="K5" s="1" t="s">
        <v>35</v>
      </c>
      <c r="L5" s="1" t="s">
        <v>36</v>
      </c>
      <c r="M5" s="1" t="s">
        <v>37</v>
      </c>
      <c r="N5" s="1" t="str">
        <f>"10"</f>
        <v>10</v>
      </c>
      <c r="O5" s="1" t="str">
        <f>"4"</f>
        <v>4</v>
      </c>
      <c r="P5" s="1" t="s">
        <v>42</v>
      </c>
      <c r="Q5" s="1" t="s">
        <v>29</v>
      </c>
      <c r="R5" s="3" t="str">
        <f>""</f>
        <v/>
      </c>
      <c r="S5" s="3" t="s">
        <v>30</v>
      </c>
    </row>
    <row r="6" spans="1:19" ht="28.8" x14ac:dyDescent="0.3">
      <c r="A6" s="1" t="s">
        <v>159</v>
      </c>
      <c r="B6" s="1">
        <v>21319</v>
      </c>
      <c r="C6" s="1" t="s">
        <v>172</v>
      </c>
      <c r="D6" s="1" t="s">
        <v>173</v>
      </c>
      <c r="E6" s="1" t="s">
        <v>174</v>
      </c>
      <c r="F6" s="7">
        <v>38243</v>
      </c>
      <c r="G6" s="1" t="s">
        <v>22</v>
      </c>
      <c r="H6" s="1" t="s">
        <v>23</v>
      </c>
      <c r="I6" s="1">
        <v>695207009</v>
      </c>
      <c r="J6" s="1" t="s">
        <v>175</v>
      </c>
      <c r="K6" s="1" t="s">
        <v>35</v>
      </c>
      <c r="L6" s="1" t="s">
        <v>36</v>
      </c>
      <c r="M6" s="1" t="s">
        <v>37</v>
      </c>
      <c r="N6" s="1" t="str">
        <f>"14"</f>
        <v>14</v>
      </c>
      <c r="O6" s="1" t="str">
        <f>"5"</f>
        <v>5</v>
      </c>
      <c r="P6" s="1" t="s">
        <v>42</v>
      </c>
      <c r="Q6" s="1" t="s">
        <v>29</v>
      </c>
      <c r="R6" s="3" t="str">
        <f>""</f>
        <v/>
      </c>
      <c r="S6" s="3" t="s">
        <v>30</v>
      </c>
    </row>
    <row r="7" spans="1:19" ht="28.8" x14ac:dyDescent="0.3">
      <c r="A7" s="1" t="s">
        <v>159</v>
      </c>
      <c r="B7" s="1">
        <v>21972</v>
      </c>
      <c r="C7" s="1" t="s">
        <v>176</v>
      </c>
      <c r="D7" s="1" t="s">
        <v>177</v>
      </c>
      <c r="E7" s="1" t="s">
        <v>178</v>
      </c>
      <c r="F7" s="7">
        <v>38132</v>
      </c>
      <c r="G7" s="1" t="s">
        <v>22</v>
      </c>
      <c r="H7" s="1" t="s">
        <v>23</v>
      </c>
      <c r="I7" s="1">
        <v>768595820</v>
      </c>
      <c r="J7" s="1" t="s">
        <v>179</v>
      </c>
      <c r="K7" s="1" t="s">
        <v>35</v>
      </c>
      <c r="L7" s="1" t="s">
        <v>36</v>
      </c>
      <c r="M7" s="1" t="s">
        <v>37</v>
      </c>
      <c r="N7" s="1" t="str">
        <f>"21"</f>
        <v>21</v>
      </c>
      <c r="O7" s="1" t="str">
        <f>"6"</f>
        <v>6</v>
      </c>
      <c r="P7" s="1" t="s">
        <v>42</v>
      </c>
      <c r="Q7" s="1" t="s">
        <v>29</v>
      </c>
      <c r="R7" s="3" t="str">
        <f>""</f>
        <v/>
      </c>
      <c r="S7" s="3" t="s">
        <v>30</v>
      </c>
    </row>
    <row r="8" spans="1:19" ht="43.2" x14ac:dyDescent="0.3">
      <c r="A8" s="1" t="s">
        <v>159</v>
      </c>
      <c r="B8" s="1">
        <v>21973</v>
      </c>
      <c r="C8" s="1" t="s">
        <v>180</v>
      </c>
      <c r="D8" s="1" t="s">
        <v>181</v>
      </c>
      <c r="E8" s="1" t="s">
        <v>182</v>
      </c>
      <c r="F8" s="7">
        <v>37736</v>
      </c>
      <c r="G8" s="1" t="s">
        <v>22</v>
      </c>
      <c r="H8" s="1" t="s">
        <v>23</v>
      </c>
      <c r="I8" s="1">
        <v>646101317</v>
      </c>
      <c r="J8" s="1" t="s">
        <v>183</v>
      </c>
      <c r="K8" s="1" t="s">
        <v>35</v>
      </c>
      <c r="L8" s="1" t="s">
        <v>36</v>
      </c>
      <c r="M8" s="1" t="s">
        <v>37</v>
      </c>
      <c r="N8" s="1" t="str">
        <f>"21"</f>
        <v>21</v>
      </c>
      <c r="O8" s="1" t="str">
        <f>"7"</f>
        <v>7</v>
      </c>
      <c r="P8" s="1" t="s">
        <v>42</v>
      </c>
      <c r="Q8" s="1" t="s">
        <v>29</v>
      </c>
      <c r="R8" s="3" t="str">
        <f>""</f>
        <v/>
      </c>
      <c r="S8" s="3" t="s">
        <v>30</v>
      </c>
    </row>
    <row r="9" spans="1:19" ht="43.2" x14ac:dyDescent="0.3">
      <c r="A9" s="1" t="s">
        <v>159</v>
      </c>
      <c r="B9" s="1">
        <v>21977</v>
      </c>
      <c r="C9" s="1" t="s">
        <v>184</v>
      </c>
      <c r="D9" s="1" t="s">
        <v>185</v>
      </c>
      <c r="E9" s="1" t="s">
        <v>186</v>
      </c>
      <c r="F9" s="7">
        <v>37640</v>
      </c>
      <c r="G9" s="1" t="s">
        <v>22</v>
      </c>
      <c r="H9" s="1" t="s">
        <v>23</v>
      </c>
      <c r="I9" s="1">
        <v>778151863</v>
      </c>
      <c r="J9" s="1" t="s">
        <v>187</v>
      </c>
      <c r="K9" s="1" t="s">
        <v>35</v>
      </c>
      <c r="L9" s="1" t="s">
        <v>36</v>
      </c>
      <c r="M9" s="1" t="s">
        <v>37</v>
      </c>
      <c r="N9" s="1" t="str">
        <f>"21"</f>
        <v>21</v>
      </c>
      <c r="O9" s="1" t="str">
        <f>"8"</f>
        <v>8</v>
      </c>
      <c r="P9" s="1" t="s">
        <v>42</v>
      </c>
      <c r="Q9" s="1" t="s">
        <v>29</v>
      </c>
      <c r="R9" s="3" t="str">
        <f>""</f>
        <v/>
      </c>
      <c r="S9" s="3" t="s">
        <v>30</v>
      </c>
    </row>
    <row r="10" spans="1:19" x14ac:dyDescent="0.3">
      <c r="A10" s="3"/>
      <c r="B10" s="3"/>
      <c r="C10" s="3"/>
      <c r="D10" s="3"/>
      <c r="E10" s="3"/>
      <c r="F10" s="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</sheetData>
  <sortState xmlns:xlrd2="http://schemas.microsoft.com/office/spreadsheetml/2017/richdata2" ref="A2:S10">
    <sortCondition ref="O1:O1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C922-FE95-4F2A-A23B-595A714E0FDF}">
  <dimension ref="A1:S3"/>
  <sheetViews>
    <sheetView workbookViewId="0">
      <selection activeCell="Q3" sqref="A1:Q3"/>
    </sheetView>
  </sheetViews>
  <sheetFormatPr baseColWidth="10" defaultRowHeight="14.4" x14ac:dyDescent="0.3"/>
  <cols>
    <col min="1" max="1" width="20.5546875" bestFit="1" customWidth="1"/>
    <col min="2" max="3" width="0" hidden="1" customWidth="1"/>
    <col min="6" max="11" width="0" hidden="1" customWidth="1"/>
    <col min="12" max="12" width="18.44140625" bestFit="1" customWidth="1"/>
    <col min="14" max="14" width="0" hidden="1" customWidth="1"/>
    <col min="16" max="16" width="0" hidden="1" customWidth="1"/>
    <col min="18" max="19" width="0" hidden="1" customWidth="1"/>
  </cols>
  <sheetData>
    <row r="1" spans="1:19" ht="28.8" x14ac:dyDescent="0.3">
      <c r="A1" s="2" t="s">
        <v>121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ht="43.2" x14ac:dyDescent="0.3">
      <c r="A2" s="1" t="s">
        <v>121</v>
      </c>
      <c r="B2" s="1">
        <v>14775</v>
      </c>
      <c r="C2" s="1" t="s">
        <v>122</v>
      </c>
      <c r="D2" s="1" t="s">
        <v>123</v>
      </c>
      <c r="E2" s="1" t="s">
        <v>124</v>
      </c>
      <c r="F2" s="7">
        <v>38464</v>
      </c>
      <c r="G2" s="1" t="s">
        <v>125</v>
      </c>
      <c r="H2" s="1" t="s">
        <v>23</v>
      </c>
      <c r="I2" s="1">
        <v>638146165</v>
      </c>
      <c r="J2" s="1" t="s">
        <v>126</v>
      </c>
      <c r="K2" s="1" t="s">
        <v>35</v>
      </c>
      <c r="L2" s="1" t="s">
        <v>36</v>
      </c>
      <c r="M2" s="1" t="s">
        <v>37</v>
      </c>
      <c r="N2" s="1" t="str">
        <f>"4"</f>
        <v>4</v>
      </c>
      <c r="O2" s="1" t="str">
        <f>"1"</f>
        <v>1</v>
      </c>
      <c r="P2" s="1" t="s">
        <v>42</v>
      </c>
      <c r="Q2" s="1" t="s">
        <v>55</v>
      </c>
      <c r="R2" s="3" t="str">
        <f>""</f>
        <v/>
      </c>
      <c r="S2" s="3" t="s">
        <v>30</v>
      </c>
    </row>
    <row r="3" spans="1:19" ht="43.2" x14ac:dyDescent="0.3">
      <c r="A3" s="1" t="s">
        <v>121</v>
      </c>
      <c r="B3" s="1">
        <v>21177</v>
      </c>
      <c r="C3" s="1" t="s">
        <v>127</v>
      </c>
      <c r="D3" s="1" t="s">
        <v>128</v>
      </c>
      <c r="E3" s="1" t="s">
        <v>129</v>
      </c>
      <c r="F3" s="7">
        <v>38131</v>
      </c>
      <c r="G3" s="1" t="s">
        <v>125</v>
      </c>
      <c r="H3" s="1" t="s">
        <v>23</v>
      </c>
      <c r="I3" s="1">
        <v>783520481</v>
      </c>
      <c r="J3" s="1" t="s">
        <v>130</v>
      </c>
      <c r="K3" s="1" t="s">
        <v>35</v>
      </c>
      <c r="L3" s="1" t="s">
        <v>36</v>
      </c>
      <c r="M3" s="1" t="s">
        <v>37</v>
      </c>
      <c r="N3" s="1" t="str">
        <f>"5"</f>
        <v>5</v>
      </c>
      <c r="O3" s="1" t="str">
        <f>"2"</f>
        <v>2</v>
      </c>
      <c r="P3" s="1" t="s">
        <v>42</v>
      </c>
      <c r="Q3" s="1" t="s">
        <v>55</v>
      </c>
      <c r="R3" s="3" t="str">
        <f>""</f>
        <v/>
      </c>
      <c r="S3" s="3" t="s">
        <v>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EC2EA-5C27-49B5-B997-1482E96C55DA}">
  <dimension ref="A1:S8"/>
  <sheetViews>
    <sheetView workbookViewId="0">
      <selection activeCell="V6" sqref="V6"/>
    </sheetView>
  </sheetViews>
  <sheetFormatPr baseColWidth="10" defaultRowHeight="14.4" x14ac:dyDescent="0.3"/>
  <cols>
    <col min="1" max="1" width="20.88671875" bestFit="1" customWidth="1"/>
    <col min="2" max="2" width="0" hidden="1" customWidth="1"/>
    <col min="3" max="3" width="29.77734375" hidden="1" customWidth="1"/>
    <col min="6" max="11" width="0" hidden="1" customWidth="1"/>
    <col min="12" max="12" width="18.44140625" bestFit="1" customWidth="1"/>
    <col min="14" max="14" width="0" hidden="1" customWidth="1"/>
    <col min="16" max="16" width="0" hidden="1" customWidth="1"/>
    <col min="18" max="19" width="0" hidden="1" customWidth="1"/>
  </cols>
  <sheetData>
    <row r="1" spans="1:19" ht="28.8" x14ac:dyDescent="0.3">
      <c r="A1" s="2" t="s">
        <v>131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ht="43.2" x14ac:dyDescent="0.3">
      <c r="A2" s="1" t="s">
        <v>131</v>
      </c>
      <c r="B2" s="1">
        <v>17996</v>
      </c>
      <c r="C2" s="1" t="s">
        <v>141</v>
      </c>
      <c r="D2" s="1" t="s">
        <v>142</v>
      </c>
      <c r="E2" s="1" t="s">
        <v>143</v>
      </c>
      <c r="F2" s="7">
        <v>38379</v>
      </c>
      <c r="G2" s="1" t="s">
        <v>125</v>
      </c>
      <c r="H2" s="1" t="s">
        <v>23</v>
      </c>
      <c r="I2" s="1">
        <v>768408776</v>
      </c>
      <c r="J2" s="1" t="s">
        <v>144</v>
      </c>
      <c r="K2" s="1" t="s">
        <v>145</v>
      </c>
      <c r="L2" s="1" t="s">
        <v>146</v>
      </c>
      <c r="M2" s="1" t="s">
        <v>27</v>
      </c>
      <c r="N2" s="1" t="str">
        <f>"6"</f>
        <v>6</v>
      </c>
      <c r="O2" s="1" t="str">
        <f>"1"</f>
        <v>1</v>
      </c>
      <c r="P2" s="1" t="s">
        <v>42</v>
      </c>
      <c r="Q2" s="1" t="s">
        <v>55</v>
      </c>
      <c r="R2" s="3" t="str">
        <f>""</f>
        <v/>
      </c>
      <c r="S2" s="3" t="s">
        <v>30</v>
      </c>
    </row>
    <row r="3" spans="1:19" ht="43.2" x14ac:dyDescent="0.3">
      <c r="A3" s="1" t="s">
        <v>131</v>
      </c>
      <c r="B3" s="1">
        <v>9558</v>
      </c>
      <c r="C3" s="1" t="s">
        <v>132</v>
      </c>
      <c r="D3" s="1" t="s">
        <v>133</v>
      </c>
      <c r="E3" s="1" t="s">
        <v>134</v>
      </c>
      <c r="F3" s="7">
        <v>36964</v>
      </c>
      <c r="G3" s="1" t="s">
        <v>125</v>
      </c>
      <c r="H3" s="1" t="s">
        <v>23</v>
      </c>
      <c r="I3" s="1">
        <v>646584354</v>
      </c>
      <c r="J3" s="1" t="s">
        <v>135</v>
      </c>
      <c r="K3" s="1" t="s">
        <v>136</v>
      </c>
      <c r="L3" s="1" t="s">
        <v>36</v>
      </c>
      <c r="M3" s="1" t="s">
        <v>37</v>
      </c>
      <c r="N3" s="1" t="str">
        <f>"8"</f>
        <v>8</v>
      </c>
      <c r="O3" s="1" t="str">
        <f>"2"</f>
        <v>2</v>
      </c>
      <c r="P3" s="1" t="s">
        <v>42</v>
      </c>
      <c r="Q3" s="1" t="s">
        <v>55</v>
      </c>
      <c r="R3" s="3" t="str">
        <f>""</f>
        <v/>
      </c>
      <c r="S3" s="3" t="s">
        <v>30</v>
      </c>
    </row>
    <row r="4" spans="1:19" ht="28.8" x14ac:dyDescent="0.3">
      <c r="A4" s="1" t="s">
        <v>131</v>
      </c>
      <c r="B4" s="1">
        <v>19485</v>
      </c>
      <c r="C4" s="1" t="s">
        <v>155</v>
      </c>
      <c r="D4" s="1" t="s">
        <v>156</v>
      </c>
      <c r="E4" s="1" t="s">
        <v>157</v>
      </c>
      <c r="F4" s="7">
        <v>36634</v>
      </c>
      <c r="G4" s="1" t="s">
        <v>125</v>
      </c>
      <c r="H4" s="1" t="s">
        <v>23</v>
      </c>
      <c r="I4" s="1">
        <v>647744786</v>
      </c>
      <c r="J4" s="1" t="s">
        <v>158</v>
      </c>
      <c r="K4" s="1" t="s">
        <v>136</v>
      </c>
      <c r="L4" s="1" t="s">
        <v>36</v>
      </c>
      <c r="M4" s="1" t="s">
        <v>37</v>
      </c>
      <c r="N4" s="1" t="str">
        <f>"9"</f>
        <v>9</v>
      </c>
      <c r="O4" s="1" t="str">
        <f>"3"</f>
        <v>3</v>
      </c>
      <c r="P4" s="1" t="s">
        <v>42</v>
      </c>
      <c r="Q4" s="1" t="s">
        <v>55</v>
      </c>
      <c r="R4" s="3" t="str">
        <f>""</f>
        <v/>
      </c>
      <c r="S4" s="3" t="s">
        <v>30</v>
      </c>
    </row>
    <row r="5" spans="1:19" ht="43.2" x14ac:dyDescent="0.3">
      <c r="A5" s="1" t="s">
        <v>131</v>
      </c>
      <c r="B5" s="1">
        <v>18511</v>
      </c>
      <c r="C5" s="1" t="s">
        <v>147</v>
      </c>
      <c r="D5" s="1" t="s">
        <v>148</v>
      </c>
      <c r="E5" s="1" t="s">
        <v>149</v>
      </c>
      <c r="F5" s="7">
        <v>34929</v>
      </c>
      <c r="G5" s="1" t="s">
        <v>125</v>
      </c>
      <c r="H5" s="1" t="s">
        <v>23</v>
      </c>
      <c r="I5" s="1">
        <v>769045289</v>
      </c>
      <c r="J5" s="1" t="s">
        <v>150</v>
      </c>
      <c r="K5" s="1" t="s">
        <v>35</v>
      </c>
      <c r="L5" s="1" t="s">
        <v>36</v>
      </c>
      <c r="M5" s="1" t="s">
        <v>37</v>
      </c>
      <c r="N5" s="1" t="str">
        <f>"10"</f>
        <v>10</v>
      </c>
      <c r="O5" s="1" t="str">
        <f>"4"</f>
        <v>4</v>
      </c>
      <c r="P5" s="1" t="s">
        <v>42</v>
      </c>
      <c r="Q5" s="1" t="s">
        <v>29</v>
      </c>
      <c r="R5" s="3" t="str">
        <f>""</f>
        <v/>
      </c>
      <c r="S5" s="3" t="s">
        <v>30</v>
      </c>
    </row>
    <row r="6" spans="1:19" ht="43.2" x14ac:dyDescent="0.3">
      <c r="A6" s="1" t="s">
        <v>131</v>
      </c>
      <c r="B6" s="1">
        <v>15215</v>
      </c>
      <c r="C6" s="1" t="s">
        <v>137</v>
      </c>
      <c r="D6" s="1" t="s">
        <v>138</v>
      </c>
      <c r="E6" s="1" t="s">
        <v>139</v>
      </c>
      <c r="F6" s="7">
        <v>37451</v>
      </c>
      <c r="G6" s="1" t="s">
        <v>125</v>
      </c>
      <c r="H6" s="1" t="s">
        <v>23</v>
      </c>
      <c r="I6" s="1">
        <v>640594078</v>
      </c>
      <c r="J6" s="1" t="s">
        <v>140</v>
      </c>
      <c r="K6" s="1" t="s">
        <v>35</v>
      </c>
      <c r="L6" s="1" t="s">
        <v>36</v>
      </c>
      <c r="M6" s="1" t="s">
        <v>37</v>
      </c>
      <c r="N6" s="1" t="str">
        <f>"14"</f>
        <v>14</v>
      </c>
      <c r="O6" s="1" t="str">
        <f>"5"</f>
        <v>5</v>
      </c>
      <c r="P6" s="1" t="s">
        <v>42</v>
      </c>
      <c r="Q6" s="1" t="s">
        <v>29</v>
      </c>
      <c r="R6" s="3" t="str">
        <f>""</f>
        <v/>
      </c>
      <c r="S6" s="3" t="s">
        <v>30</v>
      </c>
    </row>
    <row r="7" spans="1:19" ht="28.8" x14ac:dyDescent="0.3">
      <c r="A7" s="1" t="s">
        <v>131</v>
      </c>
      <c r="B7" s="1">
        <v>18831</v>
      </c>
      <c r="C7" s="1" t="s">
        <v>151</v>
      </c>
      <c r="D7" s="1" t="s">
        <v>152</v>
      </c>
      <c r="E7" s="1" t="s">
        <v>153</v>
      </c>
      <c r="F7" s="7">
        <v>38777</v>
      </c>
      <c r="G7" s="1" t="s">
        <v>125</v>
      </c>
      <c r="H7" s="1" t="s">
        <v>23</v>
      </c>
      <c r="I7" s="1">
        <v>782152569</v>
      </c>
      <c r="J7" s="1" t="s">
        <v>154</v>
      </c>
      <c r="K7" s="1" t="s">
        <v>145</v>
      </c>
      <c r="L7" s="1" t="s">
        <v>146</v>
      </c>
      <c r="M7" s="1" t="s">
        <v>27</v>
      </c>
      <c r="N7" s="1" t="str">
        <f>"16"</f>
        <v>16</v>
      </c>
      <c r="O7" s="1" t="str">
        <f>"6"</f>
        <v>6</v>
      </c>
      <c r="P7" s="1" t="s">
        <v>42</v>
      </c>
      <c r="Q7" s="1" t="s">
        <v>55</v>
      </c>
      <c r="R7" s="3" t="str">
        <f>""</f>
        <v/>
      </c>
      <c r="S7" s="3" t="s">
        <v>30</v>
      </c>
    </row>
    <row r="8" spans="1:19" x14ac:dyDescent="0.3">
      <c r="A8" s="3"/>
      <c r="B8" s="3"/>
      <c r="C8" s="3"/>
      <c r="D8" s="3"/>
      <c r="E8" s="3"/>
      <c r="F8" s="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</sheetData>
  <sortState xmlns:xlrd2="http://schemas.microsoft.com/office/spreadsheetml/2017/richdata2" ref="A2:S8">
    <sortCondition ref="O1:O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-70 kg HOMME</vt:lpstr>
      <vt:lpstr>- 80 kg HOMME</vt:lpstr>
      <vt:lpstr>+80 kg HOMME</vt:lpstr>
      <vt:lpstr>-57 kg FEMMES</vt:lpstr>
      <vt:lpstr>+57 kg FEMMES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CYPRIEN FFSU</dc:creator>
  <cp:lastModifiedBy>Cyprien AVET</cp:lastModifiedBy>
  <dcterms:created xsi:type="dcterms:W3CDTF">2025-02-25T09:27:24Z</dcterms:created>
  <dcterms:modified xsi:type="dcterms:W3CDTF">2025-02-25T09:27:24Z</dcterms:modified>
</cp:coreProperties>
</file>